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16\1 výzva\"/>
    </mc:Choice>
  </mc:AlternateContent>
  <xr:revisionPtr revIDLastSave="0" documentId="13_ncr:1_{A4F6E4E8-2896-4219-AB9C-5DCBC8868CBF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Tonery" sheetId="1" r:id="rId1"/>
  </sheets>
  <definedNames>
    <definedName name="_xlnm.Print_Area" localSheetId="0">Tonery!$B$1:$U$25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1" i="1" l="1"/>
  <c r="O22" i="1"/>
  <c r="R21" i="1"/>
  <c r="S21" i="1"/>
  <c r="R22" i="1"/>
  <c r="S22" i="1"/>
  <c r="H21" i="1"/>
  <c r="H22" i="1"/>
  <c r="R12" i="1"/>
  <c r="S16" i="1"/>
  <c r="R18" i="1"/>
  <c r="S11" i="1"/>
  <c r="R15" i="1"/>
  <c r="O12" i="1"/>
  <c r="O13" i="1"/>
  <c r="O14" i="1"/>
  <c r="O15" i="1"/>
  <c r="O16" i="1"/>
  <c r="O17" i="1"/>
  <c r="O18" i="1"/>
  <c r="O19" i="1"/>
  <c r="O20" i="1"/>
  <c r="R13" i="1"/>
  <c r="S13" i="1"/>
  <c r="R14" i="1"/>
  <c r="S14" i="1"/>
  <c r="R17" i="1"/>
  <c r="S17" i="1"/>
  <c r="R19" i="1"/>
  <c r="S19" i="1"/>
  <c r="R20" i="1"/>
  <c r="S20" i="1"/>
  <c r="H12" i="1"/>
  <c r="H13" i="1"/>
  <c r="H14" i="1"/>
  <c r="H15" i="1"/>
  <c r="H16" i="1"/>
  <c r="H17" i="1"/>
  <c r="H18" i="1"/>
  <c r="H19" i="1"/>
  <c r="H20" i="1"/>
  <c r="O11" i="1"/>
  <c r="R11" i="1"/>
  <c r="H11" i="1"/>
  <c r="O10" i="1"/>
  <c r="R10" i="1"/>
  <c r="S10" i="1"/>
  <c r="H10" i="1"/>
  <c r="R9" i="1"/>
  <c r="S9" i="1"/>
  <c r="O9" i="1"/>
  <c r="H9" i="1"/>
  <c r="R16" i="1" l="1"/>
  <c r="S18" i="1"/>
  <c r="S15" i="1"/>
  <c r="S12" i="1"/>
  <c r="H7" i="1"/>
  <c r="H8" i="1"/>
  <c r="S8" i="1" l="1"/>
  <c r="R8" i="1"/>
  <c r="O8" i="1"/>
  <c r="O7" i="1" l="1"/>
  <c r="P25" i="1" s="1"/>
  <c r="S7" i="1" l="1"/>
  <c r="R7" i="1"/>
  <c r="Q25" i="1" s="1"/>
</calcChain>
</file>

<file path=xl/sharedStrings.xml><?xml version="1.0" encoding="utf-8"?>
<sst xmlns="http://schemas.openxmlformats.org/spreadsheetml/2006/main" count="101" uniqueCount="63">
  <si>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</si>
  <si>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</si>
  <si>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</si>
  <si>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</si>
  <si>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</si>
  <si>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</si>
  <si>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</si>
  <si>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</si>
  <si>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</si>
  <si>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</si>
  <si>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</si>
  <si>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</si>
  <si>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</si>
  <si>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</si>
  <si>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</si>
  <si>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</si>
  <si>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</si>
  <si>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</si>
  <si>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</si>
  <si>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</si>
  <si>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</si>
  <si>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</si>
  <si>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</si>
  <si>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</si>
  <si>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</si>
  <si>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</si>
  <si>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</si>
  <si>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</si>
  <si>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Pokud financováno z projektových prostředků, pak ŘEŠITEL uvede: NÁZEV A ČÍSLO DOTAČNÍHO PROJEKTU</t>
  </si>
  <si>
    <t>21 dní</t>
  </si>
  <si>
    <t>Příloha č. 2 Kupní smlouvy - technická specifikace
Tonery (II.) 016 - 2024 (originální)</t>
  </si>
  <si>
    <t>ks</t>
  </si>
  <si>
    <t>NE</t>
  </si>
  <si>
    <t>KČJ - Pavla Jelínková,
Tel.: 37763 6541</t>
  </si>
  <si>
    <t>Veleslavínova 42,
301 00 Plzeň,
Fakulta pedagogická - Katedra českého jazyka a literatury,
místnost VC 230b</t>
  </si>
  <si>
    <t>KAR - Mgr. Sabina Mattová, Ph.D.,
Tel.: 702 020 897</t>
  </si>
  <si>
    <t>Sedláčkova 15, 
301 00 Plzeň,
Fakulta filozofická - Katedra archeologie,
místnost SP 401</t>
  </si>
  <si>
    <t>OHR - Ing. Klára Kaľamárová,
Tel.: 37763 1256</t>
  </si>
  <si>
    <t>Univerzitní 8, 
301 00 Plzeň, 
Rektorát - Odbor lidských zdrojů, 
místnost UR 206</t>
  </si>
  <si>
    <t>PS-P  Pavlína Vavrejnová,
Tel.: 37763 1520</t>
  </si>
  <si>
    <t>Univerzitní 8, 
301 00 Plzeň, 
Rektorát - Podatelna,
místnost UR 107</t>
  </si>
  <si>
    <r>
      <t xml:space="preserve">Toner do tiskárny Kyocera TASKalfa 4053ci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</si>
  <si>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Kyocera TASKalfa 4053ci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</si>
  <si>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r>
      <t xml:space="preserve">Toner do tiskárny Kyocera TASKalfa 4053ci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</si>
  <si>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r>
      <t>Toner do tiskárny Kyocera TASKalfa 4053ci -</t>
    </r>
    <r>
      <rPr>
        <b/>
        <sz val="11"/>
        <color theme="1"/>
        <rFont val="Calibri"/>
        <family val="2"/>
        <charset val="238"/>
        <scheme val="minor"/>
      </rPr>
      <t xml:space="preserve"> žlutý</t>
    </r>
  </si>
  <si>
    <r>
      <t>Toner do kopírky TA 4008ci -</t>
    </r>
    <r>
      <rPr>
        <b/>
        <sz val="11"/>
        <color theme="1"/>
        <rFont val="Calibri"/>
        <family val="2"/>
        <charset val="238"/>
        <scheme val="minor"/>
      </rPr>
      <t xml:space="preserve"> black (černý)  </t>
    </r>
  </si>
  <si>
    <r>
      <t xml:space="preserve">Toner do kopírky TA 4008ci - </t>
    </r>
    <r>
      <rPr>
        <b/>
        <sz val="11"/>
        <color theme="1"/>
        <rFont val="Calibri"/>
        <family val="2"/>
        <charset val="238"/>
        <scheme val="minor"/>
      </rPr>
      <t xml:space="preserve">cyan (azurový)  </t>
    </r>
  </si>
  <si>
    <r>
      <t xml:space="preserve">Toner do kopírky TA 4008ci - </t>
    </r>
    <r>
      <rPr>
        <b/>
        <sz val="11"/>
        <color theme="1"/>
        <rFont val="Calibri"/>
        <family val="2"/>
        <charset val="238"/>
        <scheme val="minor"/>
      </rPr>
      <t xml:space="preserve">magenta (purpurový)  </t>
    </r>
  </si>
  <si>
    <r>
      <t>Toner do kopírky TA 4008ci -</t>
    </r>
    <r>
      <rPr>
        <b/>
        <sz val="11"/>
        <color theme="1"/>
        <rFont val="Calibri"/>
        <family val="2"/>
        <charset val="238"/>
        <scheme val="minor"/>
      </rPr>
      <t xml:space="preserve"> yellow (žlutý)  </t>
    </r>
  </si>
  <si>
    <r>
      <t>Toner do tiskárny Brother DCP L8410CDW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</si>
  <si>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 xml:space="preserve">Toner do tiskárny Brother DCP L8410CDW - </t>
    </r>
    <r>
      <rPr>
        <b/>
        <sz val="11"/>
        <color theme="1"/>
        <rFont val="Calibri"/>
        <family val="2"/>
        <charset val="238"/>
        <scheme val="minor"/>
      </rPr>
      <t>azurový (cyan)</t>
    </r>
  </si>
  <si>
    <r>
      <t xml:space="preserve">Toner do tiskárny Brother DCP L8410CDW - </t>
    </r>
    <r>
      <rPr>
        <b/>
        <sz val="11"/>
        <color theme="1"/>
        <rFont val="Calibri"/>
        <family val="2"/>
        <charset val="238"/>
        <scheme val="minor"/>
      </rPr>
      <t>žlutý (yellow)</t>
    </r>
  </si>
  <si>
    <r>
      <t xml:space="preserve">Toner do tiskárny Brother DCP L8410CDW - </t>
    </r>
    <r>
      <rPr>
        <b/>
        <sz val="11"/>
        <color theme="1"/>
        <rFont val="Calibri"/>
        <family val="2"/>
        <charset val="238"/>
        <scheme val="minor"/>
      </rPr>
      <t>purpurový (magenta)</t>
    </r>
  </si>
  <si>
    <r>
      <t xml:space="preserve">Toner do tiskárny  Kyocera TASKalfa 6054ci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</si>
  <si>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 Kyocera TASKalfa 6054ci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</si>
  <si>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r>
      <t xml:space="preserve">Toner do tiskárny  Kyocera TASKalfa 6054ci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</si>
  <si>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r>
      <t xml:space="preserve">Toner do tiskárny  Kyocera TASKalfa 6054ci - </t>
    </r>
    <r>
      <rPr>
        <b/>
        <sz val="11"/>
        <color theme="1"/>
        <rFont val="Calibri"/>
        <family val="2"/>
        <charset val="238"/>
        <scheme val="minor"/>
      </rPr>
      <t>žlutý</t>
    </r>
  </si>
  <si>
    <t>Originální toner. Výtěžnost 30 000 stran.</t>
  </si>
  <si>
    <t>Originální toner. Výtěžnost 20 000 stran.</t>
  </si>
  <si>
    <t>Originál toner. Výtěžnost až 3 000 stran.</t>
  </si>
  <si>
    <t>Originál toner. Výtěžnost až 1 800 stran.</t>
  </si>
  <si>
    <t>Originální toner. Výtěžnost min. 40 000 stran.</t>
  </si>
  <si>
    <t>Originální toner. Výtěžnost min. 24 000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</si>
</sst>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6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17" fillId="6" borderId="4" xfId="0" applyFont="1" applyFill="1" applyBorder="1" applyAlignment="1">
      <alignment horizontal="center" vertical="center" wrapText="1"/>
    </xf>
    <xf numFmtId="0" fontId="0" fillId="0" borderId="7" xfId="0" applyBorder="1"/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0" fontId="4" fillId="0" borderId="0" xfId="0" applyFont="1" applyAlignment="1">
      <alignment horizontal="left" vertical="center" wrapText="1" indent="1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3" borderId="13" xfId="0" applyNumberFormat="1" applyFill="1" applyBorder="1" applyAlignment="1">
      <alignment horizontal="right" vertical="center" indent="1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3" fontId="0" fillId="2" borderId="21" xfId="0" applyNumberForma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4" borderId="22" xfId="0" applyFill="1" applyBorder="1" applyAlignment="1">
      <alignment horizontal="center" vertical="center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3" fontId="0" fillId="2" borderId="23" xfId="0" applyNumberFormat="1" applyFill="1" applyBorder="1" applyAlignment="1">
      <alignment horizontal="center" vertical="center" wrapText="1"/>
    </xf>
    <xf numFmtId="3" fontId="0" fillId="3" borderId="24" xfId="0" applyNumberForma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4" borderId="24" xfId="0" applyFill="1" applyBorder="1" applyAlignment="1">
      <alignment horizontal="center" vertical="center"/>
    </xf>
    <xf numFmtId="164" fontId="0" fillId="0" borderId="24" xfId="0" applyNumberFormat="1" applyBorder="1" applyAlignment="1">
      <alignment horizontal="right" vertical="center" indent="1"/>
    </xf>
    <xf numFmtId="164" fontId="0" fillId="3" borderId="24" xfId="0" applyNumberFormat="1" applyFill="1" applyBorder="1" applyAlignment="1">
      <alignment horizontal="right" vertical="center" indent="1"/>
    </xf>
    <xf numFmtId="165" fontId="0" fillId="0" borderId="24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9" xfId="0" applyFont="1" applyFill="1" applyBorder="1" applyAlignment="1">
      <alignment horizontal="left" vertical="center" wrapText="1" indent="1"/>
    </xf>
    <xf numFmtId="0" fontId="2" fillId="3" borderId="24" xfId="0" applyFont="1" applyFill="1" applyBorder="1" applyAlignment="1">
      <alignment horizontal="left" vertical="center" wrapText="1" indent="1"/>
    </xf>
    <xf numFmtId="0" fontId="2" fillId="3" borderId="18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left" vertical="center" wrapText="1" indent="1"/>
    </xf>
    <xf numFmtId="0" fontId="2" fillId="3" borderId="22" xfId="0" applyFont="1" applyFill="1" applyBorder="1" applyAlignment="1">
      <alignment horizontal="left" vertical="center" wrapText="1" indent="1"/>
    </xf>
    <xf numFmtId="0" fontId="2" fillId="3" borderId="15" xfId="0" applyFont="1" applyFill="1" applyBorder="1" applyAlignment="1">
      <alignment horizontal="left" vertical="center" wrapText="1" inden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14" fillId="5" borderId="11" xfId="0" applyFont="1" applyFill="1" applyBorder="1" applyAlignment="1" applyProtection="1">
      <alignment horizontal="left" vertical="center" wrapText="1" indent="1"/>
      <protection locked="0"/>
    </xf>
    <xf numFmtId="0" fontId="14" fillId="5" borderId="9" xfId="0" applyFont="1" applyFill="1" applyBorder="1" applyAlignment="1" applyProtection="1">
      <alignment horizontal="left" vertical="center" wrapText="1" indent="1"/>
      <protection locked="0"/>
    </xf>
    <xf numFmtId="0" fontId="14" fillId="5" borderId="24" xfId="0" applyFont="1" applyFill="1" applyBorder="1" applyAlignment="1" applyProtection="1">
      <alignment horizontal="left" vertical="center" wrapText="1" indent="1"/>
      <protection locked="0"/>
    </xf>
    <xf numFmtId="0" fontId="14" fillId="5" borderId="18" xfId="0" applyFont="1" applyFill="1" applyBorder="1" applyAlignment="1" applyProtection="1">
      <alignment horizontal="left" vertical="center" wrapText="1" indent="1"/>
      <protection locked="0"/>
    </xf>
    <xf numFmtId="0" fontId="14" fillId="5" borderId="13" xfId="0" applyFont="1" applyFill="1" applyBorder="1" applyAlignment="1" applyProtection="1">
      <alignment horizontal="left" vertical="center" wrapText="1" indent="1"/>
      <protection locked="0"/>
    </xf>
    <xf numFmtId="0" fontId="14" fillId="5" borderId="22" xfId="0" applyFont="1" applyFill="1" applyBorder="1" applyAlignment="1" applyProtection="1">
      <alignment horizontal="left" vertical="center" wrapText="1" indent="1"/>
      <protection locked="0"/>
    </xf>
    <xf numFmtId="0" fontId="14" fillId="5" borderId="15" xfId="0" applyFont="1" applyFill="1" applyBorder="1" applyAlignment="1" applyProtection="1">
      <alignment horizontal="left" vertical="center" wrapText="1" indent="1"/>
      <protection locked="0"/>
    </xf>
    <xf numFmtId="164" fontId="14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72"/>
  <sheetViews>
    <sheetView tabSelected="1" zoomScale="59" zoomScaleNormal="59" workbookViewId="0">
      <selection activeCell="L15" sqref="L15:L1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2.85546875" style="1" customWidth="1"/>
    <col min="4" max="4" width="11.7109375" style="2" customWidth="1"/>
    <col min="5" max="5" width="11.28515625" style="3" customWidth="1"/>
    <col min="6" max="6" width="53.14062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32.5703125" hidden="1" customWidth="1"/>
    <col min="12" max="12" width="36" customWidth="1"/>
    <col min="13" max="13" width="32.85546875" customWidth="1"/>
    <col min="14" max="14" width="25.7109375" style="1" customWidth="1"/>
    <col min="15" max="15" width="15.1406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5.85546875" style="4" customWidth="1"/>
  </cols>
  <sheetData>
    <row r="1" spans="2:21" ht="43.15" customHeight="1" x14ac:dyDescent="0.25">
      <c r="B1" s="131" t="s">
        <v>30</v>
      </c>
      <c r="C1" s="132"/>
      <c r="D1" s="32"/>
    </row>
    <row r="2" spans="2:21" ht="18.75" customHeight="1" x14ac:dyDescent="0.25">
      <c r="B2" s="9"/>
      <c r="C2"/>
      <c r="D2" s="9"/>
      <c r="E2" s="10"/>
      <c r="F2" s="5"/>
      <c r="G2" s="39"/>
      <c r="H2" s="39"/>
      <c r="I2" s="39"/>
      <c r="J2" s="11"/>
      <c r="N2" s="5"/>
      <c r="O2" s="5"/>
      <c r="P2" s="6"/>
      <c r="Q2" s="6"/>
      <c r="S2" s="6"/>
      <c r="T2" s="7"/>
      <c r="U2" s="8"/>
    </row>
    <row r="3" spans="2:21" ht="130.5" customHeight="1" x14ac:dyDescent="0.25">
      <c r="B3" s="13"/>
      <c r="C3" s="58" t="s">
        <v>0</v>
      </c>
      <c r="D3" s="12"/>
      <c r="E3" s="12"/>
      <c r="F3" s="12"/>
      <c r="G3" s="143"/>
      <c r="H3" s="143"/>
      <c r="I3" s="143"/>
      <c r="J3" s="143"/>
      <c r="K3" s="143"/>
      <c r="L3" s="143"/>
      <c r="M3" s="143"/>
      <c r="N3" s="143"/>
      <c r="O3" s="4"/>
      <c r="P3" s="33"/>
      <c r="Q3" s="33"/>
      <c r="R3" s="33"/>
      <c r="S3" s="33"/>
    </row>
    <row r="4" spans="2:21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6"/>
      <c r="C5" s="17"/>
      <c r="D5" s="18"/>
      <c r="E5" s="18"/>
      <c r="F5" s="5"/>
      <c r="G5" s="19" t="s">
        <v>2</v>
      </c>
      <c r="H5" s="36"/>
      <c r="I5" s="5"/>
      <c r="J5" s="5"/>
      <c r="N5" s="20"/>
      <c r="O5" s="20"/>
      <c r="Q5" s="19" t="s">
        <v>2</v>
      </c>
      <c r="U5" s="11"/>
    </row>
    <row r="6" spans="2:21" ht="79.900000000000006" customHeight="1" thickTop="1" thickBot="1" x14ac:dyDescent="0.3">
      <c r="B6" s="21" t="s">
        <v>3</v>
      </c>
      <c r="C6" s="35" t="s">
        <v>16</v>
      </c>
      <c r="D6" s="22" t="s">
        <v>4</v>
      </c>
      <c r="E6" s="35" t="s">
        <v>17</v>
      </c>
      <c r="F6" s="35" t="s">
        <v>18</v>
      </c>
      <c r="G6" s="23" t="s">
        <v>5</v>
      </c>
      <c r="H6" s="35" t="s">
        <v>13</v>
      </c>
      <c r="I6" s="35" t="s">
        <v>19</v>
      </c>
      <c r="J6" s="35" t="s">
        <v>20</v>
      </c>
      <c r="K6" s="22" t="s">
        <v>28</v>
      </c>
      <c r="L6" s="40" t="s">
        <v>21</v>
      </c>
      <c r="M6" s="35" t="s">
        <v>24</v>
      </c>
      <c r="N6" s="35" t="s">
        <v>22</v>
      </c>
      <c r="O6" s="35" t="s">
        <v>23</v>
      </c>
      <c r="P6" s="22" t="s">
        <v>6</v>
      </c>
      <c r="Q6" s="24" t="s">
        <v>7</v>
      </c>
      <c r="R6" s="72" t="s">
        <v>8</v>
      </c>
      <c r="S6" s="72" t="s">
        <v>9</v>
      </c>
      <c r="T6" s="35" t="s">
        <v>25</v>
      </c>
      <c r="U6" s="35" t="s">
        <v>26</v>
      </c>
    </row>
    <row r="7" spans="2:21" ht="41.25" customHeight="1" thickTop="1" x14ac:dyDescent="0.25">
      <c r="B7" s="50">
        <v>1</v>
      </c>
      <c r="C7" s="101" t="s">
        <v>41</v>
      </c>
      <c r="D7" s="51">
        <v>3</v>
      </c>
      <c r="E7" s="52" t="s">
        <v>31</v>
      </c>
      <c r="F7" s="101" t="s">
        <v>57</v>
      </c>
      <c r="G7" s="148"/>
      <c r="H7" s="53" t="str">
        <f t="shared" ref="H7:H22" si="0">IF(P7&gt;1999,"ANO","NE")</f>
        <v>NE</v>
      </c>
      <c r="I7" s="144" t="s">
        <v>27</v>
      </c>
      <c r="J7" s="146" t="s">
        <v>32</v>
      </c>
      <c r="K7" s="147"/>
      <c r="L7" s="112" t="s">
        <v>33</v>
      </c>
      <c r="M7" s="112" t="s">
        <v>34</v>
      </c>
      <c r="N7" s="115" t="s">
        <v>29</v>
      </c>
      <c r="O7" s="54">
        <f>D7*P7</f>
        <v>4425</v>
      </c>
      <c r="P7" s="55">
        <v>1475</v>
      </c>
      <c r="Q7" s="155"/>
      <c r="R7" s="56">
        <f>D7*Q7</f>
        <v>0</v>
      </c>
      <c r="S7" s="57" t="str">
        <f t="shared" ref="S7" si="1">IF(ISNUMBER(Q7), IF(Q7&gt;P7,"NEVYHOVUJE","VYHOVUJE")," ")</f>
        <v xml:space="preserve"> </v>
      </c>
      <c r="T7" s="130"/>
      <c r="U7" s="130" t="s">
        <v>10</v>
      </c>
    </row>
    <row r="8" spans="2:21" ht="41.25" customHeight="1" x14ac:dyDescent="0.25">
      <c r="B8" s="42">
        <v>2</v>
      </c>
      <c r="C8" s="102" t="s">
        <v>42</v>
      </c>
      <c r="D8" s="43">
        <v>1</v>
      </c>
      <c r="E8" s="44" t="s">
        <v>31</v>
      </c>
      <c r="F8" s="102" t="s">
        <v>58</v>
      </c>
      <c r="G8" s="149"/>
      <c r="H8" s="45" t="str">
        <f t="shared" si="0"/>
        <v>ANO</v>
      </c>
      <c r="I8" s="123"/>
      <c r="J8" s="113"/>
      <c r="K8" s="109"/>
      <c r="L8" s="113"/>
      <c r="M8" s="113"/>
      <c r="N8" s="116"/>
      <c r="O8" s="46">
        <f t="shared" ref="O8:O22" si="2">D8*P8</f>
        <v>2876</v>
      </c>
      <c r="P8" s="47">
        <v>2876</v>
      </c>
      <c r="Q8" s="156"/>
      <c r="R8" s="48">
        <f t="shared" ref="R8" si="3">D8*Q8</f>
        <v>0</v>
      </c>
      <c r="S8" s="49" t="str">
        <f t="shared" ref="S8" si="4">IF(ISNUMBER(Q8), IF(Q8&gt;P8,"NEVYHOVUJE","VYHOVUJE")," ")</f>
        <v xml:space="preserve"> </v>
      </c>
      <c r="T8" s="127"/>
      <c r="U8" s="127"/>
    </row>
    <row r="9" spans="2:21" ht="41.25" customHeight="1" x14ac:dyDescent="0.25">
      <c r="B9" s="42">
        <v>3</v>
      </c>
      <c r="C9" s="102" t="s">
        <v>43</v>
      </c>
      <c r="D9" s="43">
        <v>1</v>
      </c>
      <c r="E9" s="44" t="s">
        <v>31</v>
      </c>
      <c r="F9" s="102" t="s">
        <v>58</v>
      </c>
      <c r="G9" s="149"/>
      <c r="H9" s="45" t="str">
        <f t="shared" si="0"/>
        <v>ANO</v>
      </c>
      <c r="I9" s="123"/>
      <c r="J9" s="113"/>
      <c r="K9" s="109"/>
      <c r="L9" s="113"/>
      <c r="M9" s="113"/>
      <c r="N9" s="116"/>
      <c r="O9" s="46">
        <f t="shared" si="2"/>
        <v>2876</v>
      </c>
      <c r="P9" s="47">
        <v>2876</v>
      </c>
      <c r="Q9" s="156"/>
      <c r="R9" s="48">
        <f t="shared" ref="R9" si="5">D9*Q9</f>
        <v>0</v>
      </c>
      <c r="S9" s="49" t="str">
        <f t="shared" ref="S9" si="6">IF(ISNUMBER(Q9), IF(Q9&gt;P9,"NEVYHOVUJE","VYHOVUJE")," ")</f>
        <v xml:space="preserve"> </v>
      </c>
      <c r="T9" s="127"/>
      <c r="U9" s="127"/>
    </row>
    <row r="10" spans="2:21" ht="41.25" customHeight="1" thickBot="1" x14ac:dyDescent="0.3">
      <c r="B10" s="93">
        <v>4</v>
      </c>
      <c r="C10" s="103" t="s">
        <v>44</v>
      </c>
      <c r="D10" s="94">
        <v>1</v>
      </c>
      <c r="E10" s="95" t="s">
        <v>31</v>
      </c>
      <c r="F10" s="103" t="s">
        <v>58</v>
      </c>
      <c r="G10" s="150"/>
      <c r="H10" s="96" t="str">
        <f t="shared" si="0"/>
        <v>ANO</v>
      </c>
      <c r="I10" s="124"/>
      <c r="J10" s="114"/>
      <c r="K10" s="110"/>
      <c r="L10" s="114"/>
      <c r="M10" s="114"/>
      <c r="N10" s="117"/>
      <c r="O10" s="97">
        <f t="shared" si="2"/>
        <v>2876</v>
      </c>
      <c r="P10" s="98">
        <v>2876</v>
      </c>
      <c r="Q10" s="157"/>
      <c r="R10" s="99">
        <f t="shared" ref="R10" si="7">D10*Q10</f>
        <v>0</v>
      </c>
      <c r="S10" s="100" t="str">
        <f t="shared" ref="S10" si="8">IF(ISNUMBER(Q10), IF(Q10&gt;P10,"NEVYHOVUJE","VYHOVUJE")," ")</f>
        <v xml:space="preserve"> </v>
      </c>
      <c r="T10" s="128"/>
      <c r="U10" s="128"/>
    </row>
    <row r="11" spans="2:21" ht="41.25" customHeight="1" x14ac:dyDescent="0.25">
      <c r="B11" s="77">
        <v>5</v>
      </c>
      <c r="C11" s="104" t="s">
        <v>45</v>
      </c>
      <c r="D11" s="78">
        <v>1</v>
      </c>
      <c r="E11" s="79" t="s">
        <v>31</v>
      </c>
      <c r="F11" s="104" t="s">
        <v>57</v>
      </c>
      <c r="G11" s="151"/>
      <c r="H11" s="80" t="str">
        <f t="shared" si="0"/>
        <v>NE</v>
      </c>
      <c r="I11" s="120" t="s">
        <v>27</v>
      </c>
      <c r="J11" s="120" t="s">
        <v>32</v>
      </c>
      <c r="K11" s="108"/>
      <c r="L11" s="120" t="s">
        <v>35</v>
      </c>
      <c r="M11" s="120" t="s">
        <v>36</v>
      </c>
      <c r="N11" s="118" t="s">
        <v>29</v>
      </c>
      <c r="O11" s="81">
        <f t="shared" si="2"/>
        <v>1798</v>
      </c>
      <c r="P11" s="82">
        <v>1798</v>
      </c>
      <c r="Q11" s="158"/>
      <c r="R11" s="83">
        <f t="shared" ref="R11" si="9">D11*Q11</f>
        <v>0</v>
      </c>
      <c r="S11" s="84" t="str">
        <f t="shared" ref="S11" si="10">IF(ISNUMBER(Q11), IF(Q11&gt;P11,"NEVYHOVUJE","VYHOVUJE")," ")</f>
        <v xml:space="preserve"> </v>
      </c>
      <c r="T11" s="127"/>
      <c r="U11" s="127" t="s">
        <v>10</v>
      </c>
    </row>
    <row r="12" spans="2:21" ht="41.25" customHeight="1" x14ac:dyDescent="0.25">
      <c r="B12" s="42">
        <v>6</v>
      </c>
      <c r="C12" s="102" t="s">
        <v>46</v>
      </c>
      <c r="D12" s="43">
        <v>1</v>
      </c>
      <c r="E12" s="44" t="s">
        <v>31</v>
      </c>
      <c r="F12" s="102" t="s">
        <v>58</v>
      </c>
      <c r="G12" s="149"/>
      <c r="H12" s="45" t="str">
        <f t="shared" si="0"/>
        <v>ANO</v>
      </c>
      <c r="I12" s="121"/>
      <c r="J12" s="121"/>
      <c r="K12" s="109"/>
      <c r="L12" s="121"/>
      <c r="M12" s="123"/>
      <c r="N12" s="116"/>
      <c r="O12" s="46">
        <f t="shared" si="2"/>
        <v>2975</v>
      </c>
      <c r="P12" s="47">
        <v>2975</v>
      </c>
      <c r="Q12" s="156"/>
      <c r="R12" s="48">
        <f t="shared" ref="R12:R20" si="11">D12*Q12</f>
        <v>0</v>
      </c>
      <c r="S12" s="49" t="str">
        <f t="shared" ref="S12:S20" si="12">IF(ISNUMBER(Q12), IF(Q12&gt;P12,"NEVYHOVUJE","VYHOVUJE")," ")</f>
        <v xml:space="preserve"> </v>
      </c>
      <c r="T12" s="127"/>
      <c r="U12" s="127"/>
    </row>
    <row r="13" spans="2:21" ht="41.25" customHeight="1" x14ac:dyDescent="0.25">
      <c r="B13" s="42">
        <v>7</v>
      </c>
      <c r="C13" s="102" t="s">
        <v>47</v>
      </c>
      <c r="D13" s="43">
        <v>1</v>
      </c>
      <c r="E13" s="44" t="s">
        <v>31</v>
      </c>
      <c r="F13" s="102" t="s">
        <v>58</v>
      </c>
      <c r="G13" s="149"/>
      <c r="H13" s="45" t="str">
        <f t="shared" si="0"/>
        <v>ANO</v>
      </c>
      <c r="I13" s="121"/>
      <c r="J13" s="121"/>
      <c r="K13" s="109"/>
      <c r="L13" s="121"/>
      <c r="M13" s="123"/>
      <c r="N13" s="116"/>
      <c r="O13" s="46">
        <f t="shared" si="2"/>
        <v>2975</v>
      </c>
      <c r="P13" s="47">
        <v>2975</v>
      </c>
      <c r="Q13" s="156"/>
      <c r="R13" s="48">
        <f t="shared" si="11"/>
        <v>0</v>
      </c>
      <c r="S13" s="49" t="str">
        <f t="shared" si="12"/>
        <v xml:space="preserve"> </v>
      </c>
      <c r="T13" s="127"/>
      <c r="U13" s="127"/>
    </row>
    <row r="14" spans="2:21" ht="41.25" customHeight="1" thickBot="1" x14ac:dyDescent="0.3">
      <c r="B14" s="59">
        <v>8</v>
      </c>
      <c r="C14" s="105" t="s">
        <v>48</v>
      </c>
      <c r="D14" s="60">
        <v>1</v>
      </c>
      <c r="E14" s="61" t="s">
        <v>31</v>
      </c>
      <c r="F14" s="105" t="s">
        <v>58</v>
      </c>
      <c r="G14" s="152"/>
      <c r="H14" s="73" t="str">
        <f t="shared" si="0"/>
        <v>ANO</v>
      </c>
      <c r="I14" s="122"/>
      <c r="J14" s="122"/>
      <c r="K14" s="110"/>
      <c r="L14" s="122"/>
      <c r="M14" s="124"/>
      <c r="N14" s="117"/>
      <c r="O14" s="74">
        <f t="shared" si="2"/>
        <v>2975</v>
      </c>
      <c r="P14" s="62">
        <v>2975</v>
      </c>
      <c r="Q14" s="159"/>
      <c r="R14" s="75">
        <f t="shared" si="11"/>
        <v>0</v>
      </c>
      <c r="S14" s="76" t="str">
        <f t="shared" si="12"/>
        <v xml:space="preserve"> </v>
      </c>
      <c r="T14" s="127"/>
      <c r="U14" s="127"/>
    </row>
    <row r="15" spans="2:21" ht="41.25" customHeight="1" x14ac:dyDescent="0.25">
      <c r="B15" s="85">
        <v>9</v>
      </c>
      <c r="C15" s="106" t="s">
        <v>49</v>
      </c>
      <c r="D15" s="86">
        <v>2</v>
      </c>
      <c r="E15" s="87" t="s">
        <v>31</v>
      </c>
      <c r="F15" s="106" t="s">
        <v>59</v>
      </c>
      <c r="G15" s="153"/>
      <c r="H15" s="88" t="str">
        <f t="shared" si="0"/>
        <v>ANO</v>
      </c>
      <c r="I15" s="120" t="s">
        <v>27</v>
      </c>
      <c r="J15" s="120" t="s">
        <v>32</v>
      </c>
      <c r="K15" s="108"/>
      <c r="L15" s="120" t="s">
        <v>39</v>
      </c>
      <c r="M15" s="120" t="s">
        <v>40</v>
      </c>
      <c r="N15" s="118" t="s">
        <v>29</v>
      </c>
      <c r="O15" s="89">
        <f t="shared" si="2"/>
        <v>4080</v>
      </c>
      <c r="P15" s="90">
        <v>2040</v>
      </c>
      <c r="Q15" s="160"/>
      <c r="R15" s="91">
        <f t="shared" si="11"/>
        <v>0</v>
      </c>
      <c r="S15" s="92" t="str">
        <f t="shared" si="12"/>
        <v xml:space="preserve"> </v>
      </c>
      <c r="T15" s="126"/>
      <c r="U15" s="126" t="s">
        <v>10</v>
      </c>
    </row>
    <row r="16" spans="2:21" ht="41.25" customHeight="1" x14ac:dyDescent="0.25">
      <c r="B16" s="42">
        <v>10</v>
      </c>
      <c r="C16" s="102" t="s">
        <v>50</v>
      </c>
      <c r="D16" s="43">
        <v>1</v>
      </c>
      <c r="E16" s="44" t="s">
        <v>31</v>
      </c>
      <c r="F16" s="102" t="s">
        <v>60</v>
      </c>
      <c r="G16" s="149"/>
      <c r="H16" s="45" t="str">
        <f t="shared" si="0"/>
        <v>NE</v>
      </c>
      <c r="I16" s="121"/>
      <c r="J16" s="121"/>
      <c r="K16" s="109"/>
      <c r="L16" s="123"/>
      <c r="M16" s="123"/>
      <c r="N16" s="116"/>
      <c r="O16" s="46">
        <f t="shared" si="2"/>
        <v>1790</v>
      </c>
      <c r="P16" s="47">
        <v>1790</v>
      </c>
      <c r="Q16" s="156"/>
      <c r="R16" s="48">
        <f t="shared" si="11"/>
        <v>0</v>
      </c>
      <c r="S16" s="49" t="str">
        <f t="shared" si="12"/>
        <v xml:space="preserve"> </v>
      </c>
      <c r="T16" s="127"/>
      <c r="U16" s="127"/>
    </row>
    <row r="17" spans="2:21" ht="41.25" customHeight="1" x14ac:dyDescent="0.25">
      <c r="B17" s="42">
        <v>11</v>
      </c>
      <c r="C17" s="102" t="s">
        <v>51</v>
      </c>
      <c r="D17" s="43">
        <v>1</v>
      </c>
      <c r="E17" s="44" t="s">
        <v>31</v>
      </c>
      <c r="F17" s="102" t="s">
        <v>60</v>
      </c>
      <c r="G17" s="149"/>
      <c r="H17" s="45" t="str">
        <f t="shared" si="0"/>
        <v>NE</v>
      </c>
      <c r="I17" s="121"/>
      <c r="J17" s="121"/>
      <c r="K17" s="109"/>
      <c r="L17" s="123"/>
      <c r="M17" s="123"/>
      <c r="N17" s="116"/>
      <c r="O17" s="46">
        <f t="shared" si="2"/>
        <v>1790</v>
      </c>
      <c r="P17" s="47">
        <v>1790</v>
      </c>
      <c r="Q17" s="156"/>
      <c r="R17" s="48">
        <f t="shared" si="11"/>
        <v>0</v>
      </c>
      <c r="S17" s="49" t="str">
        <f t="shared" si="12"/>
        <v xml:space="preserve"> </v>
      </c>
      <c r="T17" s="127"/>
      <c r="U17" s="127"/>
    </row>
    <row r="18" spans="2:21" ht="41.25" customHeight="1" thickBot="1" x14ac:dyDescent="0.3">
      <c r="B18" s="93">
        <v>12</v>
      </c>
      <c r="C18" s="103" t="s">
        <v>52</v>
      </c>
      <c r="D18" s="94">
        <v>1</v>
      </c>
      <c r="E18" s="95" t="s">
        <v>31</v>
      </c>
      <c r="F18" s="103" t="s">
        <v>60</v>
      </c>
      <c r="G18" s="150"/>
      <c r="H18" s="96" t="str">
        <f t="shared" si="0"/>
        <v>NE</v>
      </c>
      <c r="I18" s="122"/>
      <c r="J18" s="122"/>
      <c r="K18" s="110"/>
      <c r="L18" s="124"/>
      <c r="M18" s="124"/>
      <c r="N18" s="117"/>
      <c r="O18" s="97">
        <f t="shared" si="2"/>
        <v>1790</v>
      </c>
      <c r="P18" s="98">
        <v>1790</v>
      </c>
      <c r="Q18" s="157"/>
      <c r="R18" s="99">
        <f t="shared" si="11"/>
        <v>0</v>
      </c>
      <c r="S18" s="100" t="str">
        <f t="shared" si="12"/>
        <v xml:space="preserve"> </v>
      </c>
      <c r="T18" s="128"/>
      <c r="U18" s="128"/>
    </row>
    <row r="19" spans="2:21" ht="41.25" customHeight="1" x14ac:dyDescent="0.25">
      <c r="B19" s="77">
        <v>13</v>
      </c>
      <c r="C19" s="104" t="s">
        <v>53</v>
      </c>
      <c r="D19" s="78">
        <v>1</v>
      </c>
      <c r="E19" s="79" t="s">
        <v>31</v>
      </c>
      <c r="F19" s="104" t="s">
        <v>61</v>
      </c>
      <c r="G19" s="151"/>
      <c r="H19" s="80" t="str">
        <f t="shared" si="0"/>
        <v>NE</v>
      </c>
      <c r="I19" s="120" t="s">
        <v>27</v>
      </c>
      <c r="J19" s="120" t="s">
        <v>32</v>
      </c>
      <c r="K19" s="108"/>
      <c r="L19" s="120" t="s">
        <v>37</v>
      </c>
      <c r="M19" s="120" t="s">
        <v>38</v>
      </c>
      <c r="N19" s="118" t="s">
        <v>29</v>
      </c>
      <c r="O19" s="81">
        <f t="shared" si="2"/>
        <v>1900</v>
      </c>
      <c r="P19" s="82">
        <v>1900</v>
      </c>
      <c r="Q19" s="158"/>
      <c r="R19" s="83">
        <f t="shared" si="11"/>
        <v>0</v>
      </c>
      <c r="S19" s="84" t="str">
        <f t="shared" si="12"/>
        <v xml:space="preserve"> </v>
      </c>
      <c r="T19" s="127"/>
      <c r="U19" s="127" t="s">
        <v>10</v>
      </c>
    </row>
    <row r="20" spans="2:21" ht="41.25" customHeight="1" x14ac:dyDescent="0.25">
      <c r="B20" s="42">
        <v>14</v>
      </c>
      <c r="C20" s="102" t="s">
        <v>54</v>
      </c>
      <c r="D20" s="43">
        <v>1</v>
      </c>
      <c r="E20" s="44" t="s">
        <v>31</v>
      </c>
      <c r="F20" s="102" t="s">
        <v>62</v>
      </c>
      <c r="G20" s="149"/>
      <c r="H20" s="45" t="str">
        <f t="shared" si="0"/>
        <v>ANO</v>
      </c>
      <c r="I20" s="121"/>
      <c r="J20" s="121"/>
      <c r="K20" s="109"/>
      <c r="L20" s="123"/>
      <c r="M20" s="123"/>
      <c r="N20" s="116"/>
      <c r="O20" s="46">
        <f t="shared" si="2"/>
        <v>3400</v>
      </c>
      <c r="P20" s="47">
        <v>3400</v>
      </c>
      <c r="Q20" s="156"/>
      <c r="R20" s="48">
        <f t="shared" si="11"/>
        <v>0</v>
      </c>
      <c r="S20" s="49" t="str">
        <f t="shared" si="12"/>
        <v xml:space="preserve"> </v>
      </c>
      <c r="T20" s="127"/>
      <c r="U20" s="127"/>
    </row>
    <row r="21" spans="2:21" ht="41.25" customHeight="1" x14ac:dyDescent="0.25">
      <c r="B21" s="42">
        <v>15</v>
      </c>
      <c r="C21" s="102" t="s">
        <v>55</v>
      </c>
      <c r="D21" s="43">
        <v>1</v>
      </c>
      <c r="E21" s="44" t="s">
        <v>31</v>
      </c>
      <c r="F21" s="102" t="s">
        <v>62</v>
      </c>
      <c r="G21" s="149"/>
      <c r="H21" s="45" t="str">
        <f t="shared" si="0"/>
        <v>ANO</v>
      </c>
      <c r="I21" s="121"/>
      <c r="J21" s="121"/>
      <c r="K21" s="109"/>
      <c r="L21" s="123"/>
      <c r="M21" s="123"/>
      <c r="N21" s="116"/>
      <c r="O21" s="46">
        <f t="shared" si="2"/>
        <v>3400</v>
      </c>
      <c r="P21" s="47">
        <v>3400</v>
      </c>
      <c r="Q21" s="156"/>
      <c r="R21" s="48">
        <f t="shared" ref="R21:R22" si="13">D21*Q21</f>
        <v>0</v>
      </c>
      <c r="S21" s="49" t="str">
        <f t="shared" ref="S21:S22" si="14">IF(ISNUMBER(Q21), IF(Q21&gt;P21,"NEVYHOVUJE","VYHOVUJE")," ")</f>
        <v xml:space="preserve"> </v>
      </c>
      <c r="T21" s="127"/>
      <c r="U21" s="127"/>
    </row>
    <row r="22" spans="2:21" ht="41.25" customHeight="1" thickBot="1" x14ac:dyDescent="0.3">
      <c r="B22" s="63">
        <v>16</v>
      </c>
      <c r="C22" s="107" t="s">
        <v>56</v>
      </c>
      <c r="D22" s="64">
        <v>1</v>
      </c>
      <c r="E22" s="65" t="s">
        <v>31</v>
      </c>
      <c r="F22" s="107" t="s">
        <v>62</v>
      </c>
      <c r="G22" s="154"/>
      <c r="H22" s="66" t="str">
        <f t="shared" si="0"/>
        <v>ANO</v>
      </c>
      <c r="I22" s="145"/>
      <c r="J22" s="145"/>
      <c r="K22" s="111"/>
      <c r="L22" s="125"/>
      <c r="M22" s="125"/>
      <c r="N22" s="119"/>
      <c r="O22" s="67">
        <f t="shared" si="2"/>
        <v>3400</v>
      </c>
      <c r="P22" s="68">
        <v>3400</v>
      </c>
      <c r="Q22" s="161"/>
      <c r="R22" s="69">
        <f t="shared" si="13"/>
        <v>0</v>
      </c>
      <c r="S22" s="70" t="str">
        <f t="shared" si="14"/>
        <v xml:space="preserve"> </v>
      </c>
      <c r="T22" s="129"/>
      <c r="U22" s="129"/>
    </row>
    <row r="23" spans="2:21" ht="16.5" thickTop="1" thickBot="1" x14ac:dyDescent="0.3">
      <c r="C23"/>
      <c r="D23"/>
      <c r="E23"/>
      <c r="F23"/>
      <c r="G23"/>
      <c r="H23"/>
      <c r="I23"/>
      <c r="J23"/>
      <c r="N23"/>
      <c r="O23"/>
      <c r="R23" s="41"/>
    </row>
    <row r="24" spans="2:21" ht="60.75" customHeight="1" thickTop="1" thickBot="1" x14ac:dyDescent="0.3">
      <c r="B24" s="138" t="s">
        <v>14</v>
      </c>
      <c r="C24" s="139"/>
      <c r="D24" s="139"/>
      <c r="E24" s="139"/>
      <c r="F24" s="139"/>
      <c r="G24" s="139"/>
      <c r="H24" s="71"/>
      <c r="I24" s="25"/>
      <c r="J24" s="25"/>
      <c r="K24" s="25"/>
      <c r="L24" s="11"/>
      <c r="M24" s="11"/>
      <c r="N24" s="26"/>
      <c r="O24" s="26"/>
      <c r="P24" s="27" t="s">
        <v>11</v>
      </c>
      <c r="Q24" s="140" t="s">
        <v>12</v>
      </c>
      <c r="R24" s="141"/>
      <c r="S24" s="142"/>
      <c r="T24" s="20"/>
      <c r="U24" s="28"/>
    </row>
    <row r="25" spans="2:21" ht="33.75" customHeight="1" thickTop="1" thickBot="1" x14ac:dyDescent="0.3">
      <c r="B25" s="133" t="s">
        <v>15</v>
      </c>
      <c r="C25" s="134"/>
      <c r="D25" s="134"/>
      <c r="E25" s="134"/>
      <c r="F25" s="134"/>
      <c r="G25" s="134"/>
      <c r="H25" s="34"/>
      <c r="I25" s="29"/>
      <c r="L25" s="9"/>
      <c r="M25" s="9"/>
      <c r="N25" s="30"/>
      <c r="O25" s="30"/>
      <c r="P25" s="31">
        <f>SUM(O7:O22)</f>
        <v>45326</v>
      </c>
      <c r="Q25" s="135">
        <f>SUM(R7:R22)</f>
        <v>0</v>
      </c>
      <c r="R25" s="136"/>
      <c r="S25" s="137"/>
    </row>
    <row r="26" spans="2:21" ht="14.25" customHeight="1" thickTop="1" x14ac:dyDescent="0.25"/>
    <row r="27" spans="2:21" ht="14.25" customHeight="1" x14ac:dyDescent="0.25">
      <c r="B27" s="37"/>
    </row>
    <row r="28" spans="2:21" ht="14.25" customHeight="1" x14ac:dyDescent="0.25">
      <c r="B28" s="38"/>
      <c r="C28" s="37"/>
    </row>
    <row r="29" spans="2:21" ht="14.25" customHeight="1" x14ac:dyDescent="0.25"/>
    <row r="30" spans="2:21" ht="14.25" customHeight="1" x14ac:dyDescent="0.25"/>
    <row r="31" spans="2:21" ht="14.25" customHeight="1" x14ac:dyDescent="0.25"/>
    <row r="32" spans="2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</sheetData>
  <sheetProtection algorithmName="SHA-512" hashValue="NqyZCfocxZG7P8z+bynnUmsbaZqxtxViVeHltE90xhqCGaFnJiJ2ioB7cDpT033GUr+r/8nMY5yEaq51fT+cMA==" saltValue="euK2ykkMRfZYJXQYcj8sqQ==" spinCount="100000" sheet="1" objects="1" scenarios="1"/>
  <mergeCells count="38">
    <mergeCell ref="B1:C1"/>
    <mergeCell ref="B25:G25"/>
    <mergeCell ref="Q25:S25"/>
    <mergeCell ref="B24:G24"/>
    <mergeCell ref="Q24:S24"/>
    <mergeCell ref="G3:N3"/>
    <mergeCell ref="L7:L10"/>
    <mergeCell ref="I7:I10"/>
    <mergeCell ref="I11:I14"/>
    <mergeCell ref="I15:I18"/>
    <mergeCell ref="I19:I22"/>
    <mergeCell ref="J7:J10"/>
    <mergeCell ref="J11:J14"/>
    <mergeCell ref="J15:J18"/>
    <mergeCell ref="J19:J22"/>
    <mergeCell ref="K7:K10"/>
    <mergeCell ref="U7:U10"/>
    <mergeCell ref="T7:T10"/>
    <mergeCell ref="U11:U14"/>
    <mergeCell ref="T11:T14"/>
    <mergeCell ref="U15:U18"/>
    <mergeCell ref="T15:T18"/>
    <mergeCell ref="T19:T22"/>
    <mergeCell ref="U19:U22"/>
    <mergeCell ref="K11:K14"/>
    <mergeCell ref="K15:K18"/>
    <mergeCell ref="K19:K22"/>
    <mergeCell ref="M7:M10"/>
    <mergeCell ref="N7:N10"/>
    <mergeCell ref="N11:N14"/>
    <mergeCell ref="N15:N18"/>
    <mergeCell ref="N19:N22"/>
    <mergeCell ref="L11:L14"/>
    <mergeCell ref="M11:M14"/>
    <mergeCell ref="L19:L22"/>
    <mergeCell ref="M19:M22"/>
    <mergeCell ref="L15:L18"/>
    <mergeCell ref="M15:M18"/>
  </mergeCells>
  <conditionalFormatting sqref="B7:B22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22">
    <cfRule type="containsBlanks" dxfId="9" priority="2">
      <formula>LEN(TRIM(D7))=0</formula>
    </cfRule>
  </conditionalFormatting>
  <conditionalFormatting sqref="G7:G22 Q7:Q22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22">
    <cfRule type="notContainsBlanks" dxfId="5" priority="29">
      <formula>LEN(TRIM(G7))&gt;0</formula>
    </cfRule>
  </conditionalFormatting>
  <conditionalFormatting sqref="H7:H22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22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22" xr:uid="{00000000-0002-0000-0000-000001000000}">
      <formula1>"ANO,NE"</formula1>
    </dataValidation>
    <dataValidation type="list" showInputMessage="1" showErrorMessage="1" sqref="E7:E22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2024-03-04T07:18:40Z</cp:lastPrinted>
  <dcterms:created xsi:type="dcterms:W3CDTF">2014-03-05T12:43:32Z</dcterms:created>
  <dcterms:modified xsi:type="dcterms:W3CDTF">2024-03-04T08:12:00Z</dcterms:modified>
</cp:coreProperties>
</file>